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Admin\Documents\"/>
    </mc:Choice>
  </mc:AlternateContent>
  <bookViews>
    <workbookView xWindow="0" yWindow="0" windowWidth="16815" windowHeight="7755" firstSheet="3" activeTab="3"/>
  </bookViews>
  <sheets>
    <sheet name="Consumption" sheetId="2" r:id="rId1"/>
    <sheet name="Imports" sheetId="1" r:id="rId2"/>
    <sheet name="Liquid Milk Equivalents" sheetId="9" r:id="rId3"/>
    <sheet name="Jan 2017" sheetId="1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3" l="1"/>
  <c r="E8" i="13" s="1"/>
  <c r="B11" i="13"/>
  <c r="B34" i="13" s="1"/>
  <c r="I15" i="9"/>
  <c r="E11" i="13" l="1"/>
  <c r="E15" i="13"/>
  <c r="E19" i="13"/>
  <c r="E23" i="13"/>
  <c r="E27" i="13"/>
  <c r="E31" i="13"/>
  <c r="E5" i="13"/>
  <c r="E12" i="13"/>
  <c r="E16" i="13"/>
  <c r="E20" i="13"/>
  <c r="E24" i="13"/>
  <c r="E28" i="13"/>
  <c r="E32" i="13"/>
  <c r="E7" i="13"/>
  <c r="E13" i="13"/>
  <c r="E17" i="13"/>
  <c r="E21" i="13"/>
  <c r="E25" i="13"/>
  <c r="E29" i="13"/>
  <c r="E33" i="13"/>
  <c r="E10" i="13"/>
  <c r="E14" i="13"/>
  <c r="E18" i="13"/>
  <c r="E22" i="13"/>
  <c r="E26" i="13"/>
  <c r="E30" i="13"/>
  <c r="E9" i="13"/>
  <c r="E6" i="13"/>
  <c r="C32" i="13"/>
  <c r="C30" i="13"/>
  <c r="C28" i="13"/>
  <c r="C26" i="13"/>
  <c r="C24" i="13"/>
  <c r="C22" i="13"/>
  <c r="C20" i="13"/>
  <c r="C18" i="13"/>
  <c r="C16" i="13"/>
  <c r="C14" i="13"/>
  <c r="C12" i="13"/>
  <c r="C9" i="13"/>
  <c r="C5" i="13"/>
  <c r="C33" i="13"/>
  <c r="C31" i="13"/>
  <c r="C29" i="13"/>
  <c r="C27" i="13"/>
  <c r="C25" i="13"/>
  <c r="C23" i="13"/>
  <c r="C21" i="13"/>
  <c r="C19" i="13"/>
  <c r="C17" i="13"/>
  <c r="C15" i="13"/>
  <c r="C13" i="13"/>
  <c r="C10" i="13"/>
  <c r="C6" i="13"/>
  <c r="C11" i="13"/>
  <c r="E34" i="13" l="1"/>
  <c r="C34" i="13"/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3" i="9"/>
  <c r="H24" i="9"/>
  <c r="H25" i="9"/>
  <c r="H27" i="9"/>
  <c r="H28" i="9"/>
  <c r="H29" i="9"/>
  <c r="H30" i="9"/>
  <c r="H5" i="9"/>
  <c r="H31" i="9" s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20" i="9"/>
  <c r="F21" i="9"/>
  <c r="F24" i="9"/>
  <c r="F25" i="9"/>
  <c r="F26" i="9"/>
  <c r="F27" i="9"/>
  <c r="F28" i="9"/>
  <c r="F29" i="9"/>
  <c r="F30" i="9"/>
  <c r="F5" i="9"/>
  <c r="F31" i="9" s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20" i="9"/>
  <c r="D23" i="9"/>
  <c r="D24" i="9"/>
  <c r="D26" i="9"/>
  <c r="D27" i="9"/>
  <c r="D28" i="9"/>
  <c r="D29" i="9"/>
  <c r="D30" i="9"/>
  <c r="D5" i="9"/>
  <c r="D31" i="9" s="1"/>
  <c r="J31" i="9" l="1"/>
  <c r="I31" i="9"/>
  <c r="G31" i="9"/>
  <c r="F32" i="1" l="1"/>
  <c r="E32" i="1" l="1"/>
</calcChain>
</file>

<file path=xl/sharedStrings.xml><?xml version="1.0" encoding="utf-8"?>
<sst xmlns="http://schemas.openxmlformats.org/spreadsheetml/2006/main" count="238" uniqueCount="127">
  <si>
    <t>Product Name</t>
  </si>
  <si>
    <t>Baby Formula</t>
  </si>
  <si>
    <t xml:space="preserve">    225,728.01</t>
  </si>
  <si>
    <t>351,715.12</t>
  </si>
  <si>
    <t>271,150.82</t>
  </si>
  <si>
    <t>Butter</t>
  </si>
  <si>
    <t xml:space="preserve">      39,010.56</t>
  </si>
  <si>
    <t>40,657.54</t>
  </si>
  <si>
    <t xml:space="preserve"> 80,943.55</t>
  </si>
  <si>
    <t>Buttermilk</t>
  </si>
  <si>
    <t>1,517.00</t>
  </si>
  <si>
    <t>Buttermilk Powder</t>
  </si>
  <si>
    <t>-</t>
  </si>
  <si>
    <t xml:space="preserve">    101,000.00</t>
  </si>
  <si>
    <t>120,288.00</t>
  </si>
  <si>
    <t>104,488.00</t>
  </si>
  <si>
    <t>Cheese</t>
  </si>
  <si>
    <t xml:space="preserve">    691,552.27</t>
  </si>
  <si>
    <t>641,876.34</t>
  </si>
  <si>
    <t>1,085,912.36</t>
  </si>
  <si>
    <t>Condensed Milk</t>
  </si>
  <si>
    <t xml:space="preserve">      14,961.79</t>
  </si>
  <si>
    <t>6,707.42</t>
  </si>
  <si>
    <t>139,728.71</t>
  </si>
  <si>
    <t>Cream</t>
  </si>
  <si>
    <t xml:space="preserve">      33,425.79</t>
  </si>
  <si>
    <t>27,184.09</t>
  </si>
  <si>
    <t>37,007.08</t>
  </si>
  <si>
    <t>Creamers</t>
  </si>
  <si>
    <t xml:space="preserve"> 1,552,497.40</t>
  </si>
  <si>
    <t>1,847,089.22</t>
  </si>
  <si>
    <t xml:space="preserve"> 1,031,096.25</t>
  </si>
  <si>
    <t>Custard</t>
  </si>
  <si>
    <t xml:space="preserve">    209,052.44</t>
  </si>
  <si>
    <t>187,761.50</t>
  </si>
  <si>
    <t>Dairy juices</t>
  </si>
  <si>
    <t>- </t>
  </si>
  <si>
    <t>Dairy Powder Blends</t>
  </si>
  <si>
    <t xml:space="preserve">      7,211.74</t>
  </si>
  <si>
    <t>3,073.36</t>
  </si>
  <si>
    <t>5,360.82</t>
  </si>
  <si>
    <t>Emasi</t>
  </si>
  <si>
    <t xml:space="preserve">    772,474.10</t>
  </si>
  <si>
    <t>918,778.22</t>
  </si>
  <si>
    <t>1,493,536.44</t>
  </si>
  <si>
    <t>Flavoured milk</t>
  </si>
  <si>
    <t xml:space="preserve">      27,481.50</t>
  </si>
  <si>
    <t>49,436.87</t>
  </si>
  <si>
    <t>69,428.21</t>
  </si>
  <si>
    <t>Fresh milk</t>
  </si>
  <si>
    <t xml:space="preserve">    389,110.27</t>
  </si>
  <si>
    <t>441,585.73</t>
  </si>
  <si>
    <t xml:space="preserve"> 527,759.49</t>
  </si>
  <si>
    <t>Full cream milk  powder (F)</t>
  </si>
  <si>
    <t xml:space="preserve">   408,758.67</t>
  </si>
  <si>
    <t>419,963.49</t>
  </si>
  <si>
    <t>Full cream milk powder (P)</t>
  </si>
  <si>
    <t xml:space="preserve">                    -</t>
  </si>
  <si>
    <t>Goats' Milk</t>
  </si>
  <si>
    <t xml:space="preserve">         5,535.00</t>
  </si>
  <si>
    <t>7,337.00</t>
  </si>
  <si>
    <t>9,310.79</t>
  </si>
  <si>
    <t>Goats’ Milk Powder</t>
  </si>
  <si>
    <t xml:space="preserve"> 1,072.59</t>
  </si>
  <si>
    <t>Honey</t>
  </si>
  <si>
    <t xml:space="preserve">                -  </t>
  </si>
  <si>
    <t>Ice Cream</t>
  </si>
  <si>
    <t xml:space="preserve">    662,017.21</t>
  </si>
  <si>
    <t>537,834.77</t>
  </si>
  <si>
    <t>Margarine</t>
  </si>
  <si>
    <t xml:space="preserve"> 1,516,782.03</t>
  </si>
  <si>
    <t>2,540,000.00</t>
  </si>
  <si>
    <t xml:space="preserve"> 3,313,058.05</t>
  </si>
  <si>
    <t>Raw Milk</t>
  </si>
  <si>
    <t>2,520,000.00</t>
  </si>
  <si>
    <t>Skim milk powder</t>
  </si>
  <si>
    <t xml:space="preserve">      12,359.48</t>
  </si>
  <si>
    <t>8,922.88</t>
  </si>
  <si>
    <t>12,350.69</t>
  </si>
  <si>
    <t>UHT Milk</t>
  </si>
  <si>
    <t xml:space="preserve"> 6,666,144.23</t>
  </si>
  <si>
    <t>7,909,004.70</t>
  </si>
  <si>
    <t>9,539,194.88</t>
  </si>
  <si>
    <t>Whey powder</t>
  </si>
  <si>
    <t xml:space="preserve">    361,875.00</t>
  </si>
  <si>
    <t>380,764.92</t>
  </si>
  <si>
    <t>403,231.12</t>
  </si>
  <si>
    <t>Yoghurt</t>
  </si>
  <si>
    <t xml:space="preserve"> 1,618,268.17</t>
  </si>
  <si>
    <t>1,694,106.65</t>
  </si>
  <si>
    <t>2,182,016.73</t>
  </si>
  <si>
    <t>TOTAL</t>
  </si>
  <si>
    <t>15,315,689.16</t>
  </si>
  <si>
    <t>18,111,117.26</t>
  </si>
  <si>
    <t xml:space="preserve">24,017,888.31 </t>
  </si>
  <si>
    <t>Year</t>
  </si>
  <si>
    <t>Consumption in m. (lmes)</t>
  </si>
  <si>
    <t>Import</t>
  </si>
  <si>
    <t>% Import</t>
  </si>
  <si>
    <t>Local</t>
  </si>
  <si>
    <t>% Local</t>
  </si>
  <si>
    <t>Total</t>
  </si>
  <si>
    <t>535, 147.32</t>
  </si>
  <si>
    <t>Full cream milk powder (F)</t>
  </si>
  <si>
    <t>Full Cream Milk Powder (P)</t>
  </si>
  <si>
    <t>Goats Milk Powder</t>
  </si>
  <si>
    <t>Honey (Natural)</t>
  </si>
  <si>
    <t>Honey (Artificial)</t>
  </si>
  <si>
    <t>Skim Milk UHT</t>
  </si>
  <si>
    <t>Skim milk powder (F)</t>
  </si>
  <si>
    <t>Skim Milk Powder (P)</t>
  </si>
  <si>
    <t>CONSUMPTION</t>
  </si>
  <si>
    <t>Soya Milk</t>
  </si>
  <si>
    <t xml:space="preserve"> </t>
  </si>
  <si>
    <t>LME's</t>
  </si>
  <si>
    <t>Conversion Factor</t>
  </si>
  <si>
    <t>Quantity kg/L  Liquid Milk Equivalents (LME's)</t>
  </si>
  <si>
    <t>Quantity Kg/L</t>
  </si>
  <si>
    <t>b</t>
  </si>
  <si>
    <t>PRODUCTS</t>
  </si>
  <si>
    <t>Quantity (Kg/L)</t>
  </si>
  <si>
    <t>%</t>
  </si>
  <si>
    <t>Goats Milk UHT</t>
  </si>
  <si>
    <t>Margerine</t>
  </si>
  <si>
    <t>Whey powder (P)</t>
  </si>
  <si>
    <t>January (2017)</t>
  </si>
  <si>
    <t>February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</si>
</sst>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164" fontId="1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164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164" fontId="4" fillId="0" borderId="2" xfId="1" applyFont="1" applyBorder="1" applyAlignment="1">
      <alignment horizontal="right"/>
    </xf>
    <xf numFmtId="2" fontId="3" fillId="0" borderId="2" xfId="0" applyNumberFormat="1" applyFont="1" applyBorder="1"/>
    <xf numFmtId="0" fontId="5" fillId="0" borderId="0" xfId="0" applyFont="1"/>
    <xf numFmtId="0" fontId="4" fillId="0" borderId="4" xfId="0" applyFont="1" applyBorder="1"/>
    <xf numFmtId="0" fontId="4" fillId="0" borderId="8" xfId="0" applyFont="1" applyBorder="1"/>
    <xf numFmtId="164" fontId="0" fillId="0" borderId="2" xfId="0" applyNumberForma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7" fillId="0" borderId="0" xfId="3" applyFont="1" applyBorder="1"/>
    <xf numFmtId="0" fontId="9" fillId="0" borderId="0" xfId="3" applyFont="1" applyBorder="1"/>
    <xf numFmtId="164" fontId="4" fillId="0" borderId="2" xfId="0" applyNumberFormat="1" applyFont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164" fontId="0" fillId="0" borderId="0" xfId="0" applyNumberFormat="1"/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right"/>
    </xf>
    <xf numFmtId="0" fontId="4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12" fillId="6" borderId="3" xfId="3" applyFont="1" applyFill="1" applyBorder="1"/>
    <xf numFmtId="164" fontId="7" fillId="0" borderId="0" xfId="4" applyNumberFormat="1" applyFont="1" applyBorder="1"/>
    <xf numFmtId="0" fontId="12" fillId="0" borderId="0" xfId="3" applyFont="1" applyFill="1" applyBorder="1"/>
    <xf numFmtId="164" fontId="12" fillId="0" borderId="0" xfId="4" applyNumberFormat="1" applyFont="1" applyFill="1" applyBorder="1"/>
    <xf numFmtId="0" fontId="6" fillId="6" borderId="11" xfId="2" applyFont="1" applyFill="1" applyBorder="1"/>
    <xf numFmtId="164" fontId="12" fillId="6" borderId="9" xfId="4" applyFont="1" applyFill="1" applyBorder="1"/>
    <xf numFmtId="164" fontId="12" fillId="6" borderId="12" xfId="4" applyFont="1" applyFill="1" applyBorder="1" applyAlignment="1">
      <alignment horizontal="center"/>
    </xf>
    <xf numFmtId="164" fontId="8" fillId="0" borderId="0" xfId="0" applyNumberFormat="1" applyFont="1"/>
    <xf numFmtId="164" fontId="6" fillId="0" borderId="0" xfId="0" applyNumberFormat="1" applyFont="1"/>
    <xf numFmtId="164" fontId="8" fillId="0" borderId="0" xfId="1" applyNumberFormat="1" applyFont="1"/>
    <xf numFmtId="164" fontId="8" fillId="0" borderId="0" xfId="4" applyNumberFormat="1" applyFont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0" xfId="2" applyFont="1" applyFill="1" applyBorder="1" applyAlignment="1">
      <alignment horizontal="center" wrapText="1"/>
    </xf>
    <xf numFmtId="0" fontId="2" fillId="0" borderId="9" xfId="2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0" fillId="6" borderId="8" xfId="4" applyFont="1" applyFill="1" applyBorder="1" applyAlignment="1">
      <alignment horizontal="center"/>
    </xf>
    <xf numFmtId="164" fontId="10" fillId="6" borderId="1" xfId="4" applyFont="1" applyFill="1" applyBorder="1" applyAlignment="1">
      <alignment horizontal="center"/>
    </xf>
    <xf numFmtId="164" fontId="10" fillId="6" borderId="5" xfId="4" applyFont="1" applyFill="1" applyBorder="1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B23" sqref="B23"/>
    </sheetView>
  </sheetViews>
  <sheetFormatPr defaultRowHeight="15" x14ac:dyDescent="0.25"/>
  <cols>
    <col min="1" max="1" width="11.28515625" customWidth="1"/>
    <col min="2" max="2" width="30.140625" customWidth="1"/>
    <col min="3" max="3" width="17.85546875" customWidth="1"/>
    <col min="4" max="4" width="11.85546875" customWidth="1"/>
    <col min="5" max="5" width="11.28515625" customWidth="1"/>
    <col min="6" max="6" width="11.7109375" customWidth="1"/>
  </cols>
  <sheetData>
    <row r="1" spans="1:7" ht="18" x14ac:dyDescent="0.25">
      <c r="C1" s="12" t="s">
        <v>111</v>
      </c>
    </row>
    <row r="4" spans="1:7" s="3" customFormat="1" ht="15.75" x14ac:dyDescent="0.25">
      <c r="A4" s="6" t="s">
        <v>95</v>
      </c>
      <c r="B4" s="6" t="s">
        <v>96</v>
      </c>
      <c r="C4" s="6" t="s">
        <v>97</v>
      </c>
      <c r="D4" s="6" t="s">
        <v>98</v>
      </c>
      <c r="E4" s="6" t="s">
        <v>99</v>
      </c>
      <c r="F4" s="6" t="s">
        <v>100</v>
      </c>
      <c r="G4" s="2"/>
    </row>
    <row r="5" spans="1:7" ht="15.75" x14ac:dyDescent="0.25">
      <c r="A5" s="7">
        <v>2011</v>
      </c>
      <c r="B5" s="7">
        <v>57.31</v>
      </c>
      <c r="C5" s="11">
        <v>48.65</v>
      </c>
      <c r="D5" s="11">
        <v>85</v>
      </c>
      <c r="E5" s="11">
        <v>8.66</v>
      </c>
      <c r="F5" s="11">
        <v>15</v>
      </c>
      <c r="G5" s="1"/>
    </row>
    <row r="6" spans="1:7" ht="15.75" x14ac:dyDescent="0.25">
      <c r="A6" s="7">
        <v>2012</v>
      </c>
      <c r="B6" s="7">
        <v>60.24</v>
      </c>
      <c r="C6" s="11">
        <v>50.48</v>
      </c>
      <c r="D6" s="11">
        <v>84</v>
      </c>
      <c r="E6" s="11">
        <v>9.76</v>
      </c>
      <c r="F6" s="11">
        <v>16</v>
      </c>
      <c r="G6" s="1"/>
    </row>
    <row r="7" spans="1:7" ht="15.75" x14ac:dyDescent="0.25">
      <c r="A7" s="7">
        <v>2013</v>
      </c>
      <c r="B7" s="7">
        <v>68.94</v>
      </c>
      <c r="C7" s="11">
        <v>58.3</v>
      </c>
      <c r="D7" s="11">
        <v>84.54</v>
      </c>
      <c r="E7" s="11">
        <v>10.64</v>
      </c>
      <c r="F7" s="11">
        <v>14.7</v>
      </c>
      <c r="G7" s="1"/>
    </row>
    <row r="8" spans="1:7" ht="15.75" x14ac:dyDescent="0.25">
      <c r="A8" s="7">
        <v>2014</v>
      </c>
      <c r="B8" s="7">
        <v>81.67</v>
      </c>
      <c r="C8" s="11">
        <v>69.02</v>
      </c>
      <c r="D8" s="11">
        <v>85.28</v>
      </c>
      <c r="E8" s="11">
        <v>12.02</v>
      </c>
      <c r="F8" s="11">
        <v>14.72</v>
      </c>
      <c r="G8" s="1"/>
    </row>
    <row r="9" spans="1:7" ht="15.75" x14ac:dyDescent="0.25">
      <c r="A9" s="7">
        <v>2015</v>
      </c>
      <c r="B9" s="11">
        <v>77.8</v>
      </c>
      <c r="C9" s="11">
        <v>63.02</v>
      </c>
      <c r="D9" s="11">
        <v>82.3</v>
      </c>
      <c r="E9" s="11">
        <v>13.75</v>
      </c>
      <c r="F9" s="11">
        <v>17.72</v>
      </c>
      <c r="G9" s="1"/>
    </row>
  </sheetData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4" zoomScaleNormal="100" workbookViewId="0">
      <selection activeCell="F16" sqref="F16"/>
    </sheetView>
  </sheetViews>
  <sheetFormatPr defaultRowHeight="15" x14ac:dyDescent="0.25"/>
  <cols>
    <col min="1" max="1" width="25.5703125" bestFit="1" customWidth="1"/>
    <col min="2" max="3" width="16" bestFit="1" customWidth="1"/>
    <col min="4" max="4" width="18.140625" bestFit="1" customWidth="1"/>
    <col min="5" max="5" width="22.5703125" customWidth="1"/>
    <col min="6" max="6" width="21.85546875" customWidth="1"/>
  </cols>
  <sheetData>
    <row r="1" spans="1:6" ht="18" x14ac:dyDescent="0.25">
      <c r="B1" s="42"/>
      <c r="C1" s="42"/>
      <c r="D1" s="42"/>
    </row>
    <row r="2" spans="1:6" ht="15.75" thickBot="1" x14ac:dyDescent="0.3"/>
    <row r="3" spans="1:6" s="3" customFormat="1" ht="16.5" thickBot="1" x14ac:dyDescent="0.3">
      <c r="A3" s="14" t="s">
        <v>0</v>
      </c>
      <c r="B3" s="43" t="s">
        <v>117</v>
      </c>
      <c r="C3" s="43"/>
      <c r="D3" s="43"/>
      <c r="E3" s="43"/>
      <c r="F3" s="44"/>
    </row>
    <row r="4" spans="1:6" s="3" customFormat="1" ht="15.75" x14ac:dyDescent="0.25">
      <c r="A4" s="13"/>
      <c r="B4" s="13">
        <v>2012</v>
      </c>
      <c r="C4" s="13">
        <v>2013</v>
      </c>
      <c r="D4" s="13">
        <v>2014</v>
      </c>
      <c r="E4" s="13">
        <v>2015</v>
      </c>
      <c r="F4" s="13">
        <v>2016</v>
      </c>
    </row>
    <row r="5" spans="1:6" ht="15.75" x14ac:dyDescent="0.25">
      <c r="A5" s="7" t="s">
        <v>1</v>
      </c>
      <c r="B5" s="5" t="s">
        <v>2</v>
      </c>
      <c r="C5" s="5" t="s">
        <v>3</v>
      </c>
      <c r="D5" s="5" t="s">
        <v>4</v>
      </c>
      <c r="E5" s="8">
        <v>311416.58</v>
      </c>
      <c r="F5" s="16">
        <v>314709.44587816769</v>
      </c>
    </row>
    <row r="6" spans="1:6" ht="15.75" x14ac:dyDescent="0.25">
      <c r="A6" s="7" t="s">
        <v>5</v>
      </c>
      <c r="B6" s="5" t="s">
        <v>6</v>
      </c>
      <c r="C6" s="5" t="s">
        <v>7</v>
      </c>
      <c r="D6" s="5" t="s">
        <v>8</v>
      </c>
      <c r="E6" s="8">
        <v>109413.18</v>
      </c>
      <c r="F6" s="16">
        <v>67169.979008196446</v>
      </c>
    </row>
    <row r="7" spans="1:6" ht="15.75" x14ac:dyDescent="0.25">
      <c r="A7" s="7" t="s">
        <v>9</v>
      </c>
      <c r="B7" s="5">
        <v>430</v>
      </c>
      <c r="C7" s="5">
        <v>615.55999999999995</v>
      </c>
      <c r="D7" s="5" t="s">
        <v>10</v>
      </c>
      <c r="E7" s="8">
        <v>957.52</v>
      </c>
      <c r="F7" s="16">
        <v>673.00026501478908</v>
      </c>
    </row>
    <row r="8" spans="1:6" ht="15.75" x14ac:dyDescent="0.25">
      <c r="A8" s="7" t="s">
        <v>11</v>
      </c>
      <c r="B8" s="5" t="s">
        <v>13</v>
      </c>
      <c r="C8" s="5" t="s">
        <v>14</v>
      </c>
      <c r="D8" s="5" t="s">
        <v>15</v>
      </c>
      <c r="E8" s="8">
        <v>75800</v>
      </c>
      <c r="F8" s="16">
        <v>23450.014937493692</v>
      </c>
    </row>
    <row r="9" spans="1:6" ht="15.75" x14ac:dyDescent="0.25">
      <c r="A9" s="7" t="s">
        <v>16</v>
      </c>
      <c r="B9" s="5" t="s">
        <v>17</v>
      </c>
      <c r="C9" s="5" t="s">
        <v>18</v>
      </c>
      <c r="D9" s="5" t="s">
        <v>19</v>
      </c>
      <c r="E9" s="8">
        <v>1083216.29</v>
      </c>
      <c r="F9" s="16">
        <v>737015.71850598766</v>
      </c>
    </row>
    <row r="10" spans="1:6" ht="15.75" x14ac:dyDescent="0.25">
      <c r="A10" s="7" t="s">
        <v>20</v>
      </c>
      <c r="B10" s="5" t="s">
        <v>21</v>
      </c>
      <c r="C10" s="5" t="s">
        <v>22</v>
      </c>
      <c r="D10" s="5" t="s">
        <v>23</v>
      </c>
      <c r="E10" s="8">
        <v>85758.61</v>
      </c>
      <c r="F10" s="16">
        <v>69551.834565470053</v>
      </c>
    </row>
    <row r="11" spans="1:6" ht="15.75" x14ac:dyDescent="0.25">
      <c r="A11" s="7" t="s">
        <v>24</v>
      </c>
      <c r="B11" s="5" t="s">
        <v>25</v>
      </c>
      <c r="C11" s="5" t="s">
        <v>26</v>
      </c>
      <c r="D11" s="5" t="s">
        <v>27</v>
      </c>
      <c r="E11" s="8">
        <v>60665.11</v>
      </c>
      <c r="F11" s="16">
        <v>65431.142933379982</v>
      </c>
    </row>
    <row r="12" spans="1:6" ht="15.75" x14ac:dyDescent="0.25">
      <c r="A12" s="7" t="s">
        <v>28</v>
      </c>
      <c r="B12" s="5" t="s">
        <v>29</v>
      </c>
      <c r="C12" s="5" t="s">
        <v>30</v>
      </c>
      <c r="D12" s="5" t="s">
        <v>31</v>
      </c>
      <c r="E12" s="8">
        <v>719014.51</v>
      </c>
      <c r="F12" s="16">
        <v>618040.51678191801</v>
      </c>
    </row>
    <row r="13" spans="1:6" ht="15.75" x14ac:dyDescent="0.25">
      <c r="A13" s="7" t="s">
        <v>32</v>
      </c>
      <c r="B13" s="5" t="s">
        <v>33</v>
      </c>
      <c r="C13" s="5" t="s">
        <v>34</v>
      </c>
      <c r="D13" s="9">
        <v>294613.92</v>
      </c>
      <c r="E13" s="8">
        <v>416795.08</v>
      </c>
      <c r="F13" s="16">
        <v>237729.88030714192</v>
      </c>
    </row>
    <row r="14" spans="1:6" ht="15.75" x14ac:dyDescent="0.25">
      <c r="A14" s="7" t="s">
        <v>35</v>
      </c>
      <c r="B14" s="5" t="s">
        <v>36</v>
      </c>
      <c r="C14" s="5" t="s">
        <v>12</v>
      </c>
      <c r="D14" s="5" t="s">
        <v>12</v>
      </c>
      <c r="E14" s="8" t="s">
        <v>12</v>
      </c>
      <c r="F14" s="15">
        <v>0</v>
      </c>
    </row>
    <row r="15" spans="1:6" ht="15.75" x14ac:dyDescent="0.25">
      <c r="A15" s="7" t="s">
        <v>37</v>
      </c>
      <c r="B15" s="5" t="s">
        <v>38</v>
      </c>
      <c r="C15" s="5" t="s">
        <v>39</v>
      </c>
      <c r="D15" s="5" t="s">
        <v>40</v>
      </c>
      <c r="E15" s="8">
        <v>4033</v>
      </c>
      <c r="F15" s="16">
        <v>4914.1224699584718</v>
      </c>
    </row>
    <row r="16" spans="1:6" ht="15.75" x14ac:dyDescent="0.25">
      <c r="A16" s="7" t="s">
        <v>41</v>
      </c>
      <c r="B16" s="5" t="s">
        <v>42</v>
      </c>
      <c r="C16" s="5" t="s">
        <v>43</v>
      </c>
      <c r="D16" s="5" t="s">
        <v>44</v>
      </c>
      <c r="E16" s="8">
        <v>1455693.4</v>
      </c>
      <c r="F16" s="16">
        <v>1501348.46</v>
      </c>
    </row>
    <row r="17" spans="1:9" ht="15.75" x14ac:dyDescent="0.25">
      <c r="A17" s="7" t="s">
        <v>45</v>
      </c>
      <c r="B17" s="5" t="s">
        <v>46</v>
      </c>
      <c r="C17" s="5" t="s">
        <v>47</v>
      </c>
      <c r="D17" s="5" t="s">
        <v>48</v>
      </c>
      <c r="E17" s="8">
        <v>123980.19</v>
      </c>
      <c r="F17" s="16">
        <v>61238.921609095312</v>
      </c>
    </row>
    <row r="18" spans="1:9" ht="15.75" x14ac:dyDescent="0.25">
      <c r="A18" s="7" t="s">
        <v>49</v>
      </c>
      <c r="B18" s="5" t="s">
        <v>50</v>
      </c>
      <c r="C18" s="5" t="s">
        <v>51</v>
      </c>
      <c r="D18" s="5" t="s">
        <v>52</v>
      </c>
      <c r="E18" s="8">
        <v>294851.78999999998</v>
      </c>
      <c r="F18" s="16">
        <v>332369.18118759169</v>
      </c>
    </row>
    <row r="19" spans="1:9" ht="15.75" x14ac:dyDescent="0.25">
      <c r="A19" s="7" t="s">
        <v>53</v>
      </c>
      <c r="B19" s="5" t="s">
        <v>54</v>
      </c>
      <c r="C19" s="5">
        <v>396377.37</v>
      </c>
      <c r="D19" s="5" t="s">
        <v>55</v>
      </c>
      <c r="E19" s="8">
        <v>201865.13</v>
      </c>
      <c r="F19" s="16">
        <v>161215.38507215746</v>
      </c>
    </row>
    <row r="20" spans="1:9" ht="15.75" x14ac:dyDescent="0.25">
      <c r="A20" s="7" t="s">
        <v>56</v>
      </c>
      <c r="B20" s="5" t="s">
        <v>12</v>
      </c>
      <c r="C20" s="5" t="s">
        <v>57</v>
      </c>
      <c r="D20" s="5" t="s">
        <v>12</v>
      </c>
      <c r="E20" s="8">
        <v>26288</v>
      </c>
      <c r="F20" s="16">
        <v>0</v>
      </c>
    </row>
    <row r="21" spans="1:9" ht="15.75" x14ac:dyDescent="0.25">
      <c r="A21" s="7" t="s">
        <v>58</v>
      </c>
      <c r="B21" s="5" t="s">
        <v>59</v>
      </c>
      <c r="C21" s="5" t="s">
        <v>60</v>
      </c>
      <c r="D21" s="5" t="s">
        <v>61</v>
      </c>
      <c r="E21" s="8">
        <v>379.03</v>
      </c>
      <c r="F21" s="16">
        <v>56.000024297000145</v>
      </c>
    </row>
    <row r="22" spans="1:9" ht="15.75" x14ac:dyDescent="0.25">
      <c r="A22" s="7" t="s">
        <v>62</v>
      </c>
      <c r="B22" s="5" t="s">
        <v>12</v>
      </c>
      <c r="C22" s="5" t="s">
        <v>12</v>
      </c>
      <c r="D22" s="5" t="s">
        <v>63</v>
      </c>
      <c r="E22" s="8">
        <v>96</v>
      </c>
      <c r="F22" s="16">
        <v>104.00002345152045</v>
      </c>
    </row>
    <row r="23" spans="1:9" ht="15.75" x14ac:dyDescent="0.25">
      <c r="A23" s="7" t="s">
        <v>64</v>
      </c>
      <c r="B23" s="5">
        <v>13.5</v>
      </c>
      <c r="C23" s="5" t="s">
        <v>12</v>
      </c>
      <c r="D23" s="5" t="s">
        <v>65</v>
      </c>
      <c r="E23" s="8" t="s">
        <v>12</v>
      </c>
      <c r="F23" s="15">
        <v>0</v>
      </c>
      <c r="I23" t="s">
        <v>113</v>
      </c>
    </row>
    <row r="24" spans="1:9" ht="15.75" x14ac:dyDescent="0.25">
      <c r="A24" s="7" t="s">
        <v>66</v>
      </c>
      <c r="B24" s="5" t="s">
        <v>67</v>
      </c>
      <c r="C24" s="5" t="s">
        <v>68</v>
      </c>
      <c r="D24" s="5" t="s">
        <v>102</v>
      </c>
      <c r="E24" s="8">
        <v>460008.61</v>
      </c>
      <c r="F24" s="16">
        <v>618015.51322001498</v>
      </c>
    </row>
    <row r="25" spans="1:9" ht="15.75" x14ac:dyDescent="0.25">
      <c r="A25" s="7" t="s">
        <v>69</v>
      </c>
      <c r="B25" s="5" t="s">
        <v>70</v>
      </c>
      <c r="C25" s="5" t="s">
        <v>71</v>
      </c>
      <c r="D25" s="5" t="s">
        <v>72</v>
      </c>
      <c r="E25" s="8">
        <v>1854274.65</v>
      </c>
      <c r="F25" s="16">
        <v>3545821.0827644486</v>
      </c>
    </row>
    <row r="26" spans="1:9" ht="15.75" x14ac:dyDescent="0.25">
      <c r="A26" s="7" t="s">
        <v>73</v>
      </c>
      <c r="B26" s="5" t="s">
        <v>12</v>
      </c>
      <c r="C26" s="5" t="s">
        <v>12</v>
      </c>
      <c r="D26" s="5" t="s">
        <v>74</v>
      </c>
      <c r="E26" s="8">
        <v>2890000</v>
      </c>
      <c r="F26" s="16">
        <v>1158598.7051957317</v>
      </c>
      <c r="H26" t="s">
        <v>118</v>
      </c>
    </row>
    <row r="27" spans="1:9" ht="15.75" x14ac:dyDescent="0.25">
      <c r="A27" s="7" t="s">
        <v>112</v>
      </c>
      <c r="B27" s="18">
        <v>0</v>
      </c>
      <c r="C27" s="18">
        <v>0</v>
      </c>
      <c r="D27" s="18">
        <v>0</v>
      </c>
      <c r="E27" s="8">
        <v>0</v>
      </c>
      <c r="F27" s="16">
        <v>7241.2241702611082</v>
      </c>
    </row>
    <row r="28" spans="1:9" ht="15.75" x14ac:dyDescent="0.25">
      <c r="A28" s="7" t="s">
        <v>75</v>
      </c>
      <c r="B28" s="5" t="s">
        <v>76</v>
      </c>
      <c r="C28" s="5" t="s">
        <v>77</v>
      </c>
      <c r="D28" s="5" t="s">
        <v>78</v>
      </c>
      <c r="E28" s="8">
        <v>2448.02</v>
      </c>
      <c r="F28" s="16">
        <v>345000.93399549363</v>
      </c>
    </row>
    <row r="29" spans="1:9" ht="15.75" x14ac:dyDescent="0.25">
      <c r="A29" s="7" t="s">
        <v>79</v>
      </c>
      <c r="B29" s="5" t="s">
        <v>80</v>
      </c>
      <c r="C29" s="5" t="s">
        <v>81</v>
      </c>
      <c r="D29" s="5" t="s">
        <v>82</v>
      </c>
      <c r="E29" s="8">
        <v>12909464.65</v>
      </c>
      <c r="F29" s="16">
        <v>10906591.054249631</v>
      </c>
    </row>
    <row r="30" spans="1:9" ht="15.75" x14ac:dyDescent="0.25">
      <c r="A30" s="7" t="s">
        <v>83</v>
      </c>
      <c r="B30" s="5" t="s">
        <v>84</v>
      </c>
      <c r="C30" s="5" t="s">
        <v>85</v>
      </c>
      <c r="D30" s="5" t="s">
        <v>86</v>
      </c>
      <c r="E30" s="8">
        <v>154325</v>
      </c>
      <c r="F30" s="16">
        <v>32858.014790836132</v>
      </c>
    </row>
    <row r="31" spans="1:9" ht="15.75" x14ac:dyDescent="0.25">
      <c r="A31" s="7" t="s">
        <v>87</v>
      </c>
      <c r="B31" s="5" t="s">
        <v>88</v>
      </c>
      <c r="C31" s="5" t="s">
        <v>89</v>
      </c>
      <c r="D31" s="5" t="s">
        <v>90</v>
      </c>
      <c r="E31" s="8">
        <v>2534516.21</v>
      </c>
      <c r="F31" s="16">
        <v>2054693.0474831429</v>
      </c>
    </row>
    <row r="32" spans="1:9" s="3" customFormat="1" ht="15.75" x14ac:dyDescent="0.25">
      <c r="A32" s="6" t="s">
        <v>91</v>
      </c>
      <c r="B32" s="4" t="s">
        <v>92</v>
      </c>
      <c r="C32" s="4" t="s">
        <v>93</v>
      </c>
      <c r="D32" s="4" t="s">
        <v>94</v>
      </c>
      <c r="E32" s="10">
        <f>SUM(E5:E31)</f>
        <v>25775260.560000002</v>
      </c>
      <c r="F32" s="17">
        <f>SUM(F5:F31)</f>
        <v>22863837.179438882</v>
      </c>
    </row>
    <row r="33" spans="1:5" ht="15.75" x14ac:dyDescent="0.25">
      <c r="A33" s="1"/>
      <c r="B33" s="1"/>
      <c r="C33" s="1"/>
      <c r="D33" s="1"/>
      <c r="E33" s="1"/>
    </row>
  </sheetData>
  <mergeCells count="2">
    <mergeCell ref="B1:D1"/>
    <mergeCell ref="B3:F3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19" workbookViewId="0">
      <selection activeCell="B3" sqref="B3:B4"/>
    </sheetView>
  </sheetViews>
  <sheetFormatPr defaultRowHeight="15" x14ac:dyDescent="0.25"/>
  <cols>
    <col min="1" max="1" width="29" customWidth="1"/>
    <col min="2" max="2" width="10.42578125" customWidth="1"/>
    <col min="3" max="4" width="18.42578125" customWidth="1"/>
    <col min="5" max="6" width="17.42578125" customWidth="1"/>
    <col min="7" max="8" width="18" customWidth="1"/>
    <col min="9" max="9" width="17.28515625" customWidth="1"/>
    <col min="10" max="10" width="18.5703125" customWidth="1"/>
  </cols>
  <sheetData>
    <row r="2" spans="1:10" ht="15.75" thickBot="1" x14ac:dyDescent="0.3"/>
    <row r="3" spans="1:10" ht="16.5" thickBot="1" x14ac:dyDescent="0.3">
      <c r="A3" s="14" t="s">
        <v>0</v>
      </c>
      <c r="B3" s="45" t="s">
        <v>115</v>
      </c>
      <c r="C3" s="47" t="s">
        <v>116</v>
      </c>
      <c r="D3" s="43"/>
      <c r="E3" s="43"/>
      <c r="F3" s="43"/>
      <c r="G3" s="43"/>
      <c r="H3" s="43"/>
      <c r="I3" s="48"/>
      <c r="J3" s="49"/>
    </row>
    <row r="4" spans="1:10" ht="16.5" thickBot="1" x14ac:dyDescent="0.3">
      <c r="A4" s="13"/>
      <c r="B4" s="46"/>
      <c r="C4" s="29">
        <v>2013</v>
      </c>
      <c r="D4" s="30" t="s">
        <v>114</v>
      </c>
      <c r="E4" s="22">
        <v>2014</v>
      </c>
      <c r="F4" s="23" t="s">
        <v>114</v>
      </c>
      <c r="G4" s="27">
        <v>2015</v>
      </c>
      <c r="H4" s="28" t="s">
        <v>114</v>
      </c>
      <c r="I4" s="25">
        <v>2016</v>
      </c>
      <c r="J4" s="26" t="s">
        <v>114</v>
      </c>
    </row>
    <row r="5" spans="1:10" ht="15.75" x14ac:dyDescent="0.25">
      <c r="A5" s="7" t="s">
        <v>1</v>
      </c>
      <c r="B5" s="20">
        <v>7.6</v>
      </c>
      <c r="C5" s="5" t="s">
        <v>3</v>
      </c>
      <c r="D5" s="18">
        <f t="shared" ref="D5:D18" si="0">C5*B5</f>
        <v>2673034.912</v>
      </c>
      <c r="E5" s="5" t="s">
        <v>4</v>
      </c>
      <c r="F5" s="18">
        <f t="shared" ref="F5:F18" si="1">E5*B5</f>
        <v>2060746.2319999998</v>
      </c>
      <c r="G5" s="8">
        <v>311416.58</v>
      </c>
      <c r="H5" s="8">
        <f t="shared" ref="H5:H21" si="2">G5*B5</f>
        <v>2366766.0079999999</v>
      </c>
      <c r="I5" s="16">
        <v>314709.44587816769</v>
      </c>
      <c r="J5" s="16">
        <f>I5*B5</f>
        <v>2391791.7886740742</v>
      </c>
    </row>
    <row r="6" spans="1:10" ht="15.75" x14ac:dyDescent="0.25">
      <c r="A6" s="7" t="s">
        <v>5</v>
      </c>
      <c r="B6" s="20">
        <v>6.6</v>
      </c>
      <c r="C6" s="5" t="s">
        <v>7</v>
      </c>
      <c r="D6" s="18">
        <f t="shared" si="0"/>
        <v>268339.76399999997</v>
      </c>
      <c r="E6" s="5" t="s">
        <v>8</v>
      </c>
      <c r="F6" s="18">
        <f t="shared" si="1"/>
        <v>534227.42999999993</v>
      </c>
      <c r="G6" s="8">
        <v>109413.18</v>
      </c>
      <c r="H6" s="8">
        <f t="shared" si="2"/>
        <v>722126.9879999999</v>
      </c>
      <c r="I6" s="16">
        <v>67169.979008196446</v>
      </c>
      <c r="J6" s="16">
        <f t="shared" ref="J6:J30" si="3">I6*B6</f>
        <v>443321.86145409651</v>
      </c>
    </row>
    <row r="7" spans="1:10" ht="15.75" x14ac:dyDescent="0.25">
      <c r="A7" s="7" t="s">
        <v>9</v>
      </c>
      <c r="B7" s="20">
        <v>1.9</v>
      </c>
      <c r="C7" s="5">
        <v>615.55999999999995</v>
      </c>
      <c r="D7" s="18">
        <f t="shared" si="0"/>
        <v>1169.5639999999999</v>
      </c>
      <c r="E7" s="5" t="s">
        <v>10</v>
      </c>
      <c r="F7" s="18">
        <f t="shared" si="1"/>
        <v>2882.2999999999997</v>
      </c>
      <c r="G7" s="8">
        <v>957.52</v>
      </c>
      <c r="H7" s="8">
        <f t="shared" si="2"/>
        <v>1819.2879999999998</v>
      </c>
      <c r="I7" s="16">
        <v>673.00026501478908</v>
      </c>
      <c r="J7" s="16">
        <f t="shared" si="3"/>
        <v>1278.7005035280993</v>
      </c>
    </row>
    <row r="8" spans="1:10" ht="15.75" x14ac:dyDescent="0.25">
      <c r="A8" s="7" t="s">
        <v>11</v>
      </c>
      <c r="B8" s="20">
        <v>7.6</v>
      </c>
      <c r="C8" s="5" t="s">
        <v>14</v>
      </c>
      <c r="D8" s="18">
        <f t="shared" si="0"/>
        <v>914188.79999999993</v>
      </c>
      <c r="E8" s="5" t="s">
        <v>15</v>
      </c>
      <c r="F8" s="18">
        <f t="shared" si="1"/>
        <v>794108.79999999993</v>
      </c>
      <c r="G8" s="8">
        <v>75800</v>
      </c>
      <c r="H8" s="8">
        <f t="shared" si="2"/>
        <v>576080</v>
      </c>
      <c r="I8" s="16">
        <v>23450.014937493692</v>
      </c>
      <c r="J8" s="16">
        <f t="shared" si="3"/>
        <v>178220.11352495206</v>
      </c>
    </row>
    <row r="9" spans="1:10" ht="15.75" x14ac:dyDescent="0.25">
      <c r="A9" s="7" t="s">
        <v>16</v>
      </c>
      <c r="B9" s="20">
        <v>4.4000000000000004</v>
      </c>
      <c r="C9" s="5" t="s">
        <v>18</v>
      </c>
      <c r="D9" s="18">
        <f t="shared" si="0"/>
        <v>2824255.8960000002</v>
      </c>
      <c r="E9" s="5" t="s">
        <v>19</v>
      </c>
      <c r="F9" s="18">
        <f t="shared" si="1"/>
        <v>4778014.3840000005</v>
      </c>
      <c r="G9" s="8">
        <v>1083216.29</v>
      </c>
      <c r="H9" s="8">
        <f t="shared" si="2"/>
        <v>4766151.6760000009</v>
      </c>
      <c r="I9" s="16">
        <v>737015.71850598766</v>
      </c>
      <c r="J9" s="16">
        <f t="shared" si="3"/>
        <v>3242869.1614263458</v>
      </c>
    </row>
    <row r="10" spans="1:10" ht="15.75" x14ac:dyDescent="0.25">
      <c r="A10" s="7" t="s">
        <v>20</v>
      </c>
      <c r="B10" s="20">
        <v>1.9</v>
      </c>
      <c r="C10" s="5" t="s">
        <v>22</v>
      </c>
      <c r="D10" s="18">
        <f t="shared" si="0"/>
        <v>12744.098</v>
      </c>
      <c r="E10" s="5" t="s">
        <v>23</v>
      </c>
      <c r="F10" s="18">
        <f t="shared" si="1"/>
        <v>265484.549</v>
      </c>
      <c r="G10" s="8">
        <v>85758.61</v>
      </c>
      <c r="H10" s="8">
        <f t="shared" si="2"/>
        <v>162941.359</v>
      </c>
      <c r="I10" s="16">
        <v>69551.834565470053</v>
      </c>
      <c r="J10" s="16">
        <f t="shared" si="3"/>
        <v>132148.4856743931</v>
      </c>
    </row>
    <row r="11" spans="1:10" ht="15.75" x14ac:dyDescent="0.25">
      <c r="A11" s="7" t="s">
        <v>24</v>
      </c>
      <c r="B11" s="20">
        <v>8</v>
      </c>
      <c r="C11" s="5" t="s">
        <v>26</v>
      </c>
      <c r="D11" s="18">
        <f t="shared" si="0"/>
        <v>217472.72</v>
      </c>
      <c r="E11" s="5" t="s">
        <v>27</v>
      </c>
      <c r="F11" s="18">
        <f t="shared" si="1"/>
        <v>296056.64</v>
      </c>
      <c r="G11" s="8">
        <v>60665.11</v>
      </c>
      <c r="H11" s="8">
        <f t="shared" si="2"/>
        <v>485320.88</v>
      </c>
      <c r="I11" s="16">
        <v>65431.142933379982</v>
      </c>
      <c r="J11" s="16">
        <f t="shared" si="3"/>
        <v>523449.14346703986</v>
      </c>
    </row>
    <row r="12" spans="1:10" ht="15.75" x14ac:dyDescent="0.25">
      <c r="A12" s="7" t="s">
        <v>28</v>
      </c>
      <c r="B12" s="20">
        <v>2</v>
      </c>
      <c r="C12" s="5" t="s">
        <v>30</v>
      </c>
      <c r="D12" s="18">
        <f t="shared" si="0"/>
        <v>3694178.44</v>
      </c>
      <c r="E12" s="5" t="s">
        <v>31</v>
      </c>
      <c r="F12" s="18">
        <f t="shared" si="1"/>
        <v>2062192.5</v>
      </c>
      <c r="G12" s="8">
        <v>719014.51</v>
      </c>
      <c r="H12" s="8">
        <f t="shared" si="2"/>
        <v>1438029.02</v>
      </c>
      <c r="I12" s="16">
        <v>618040.51678191801</v>
      </c>
      <c r="J12" s="16">
        <f t="shared" si="3"/>
        <v>1236081.033563836</v>
      </c>
    </row>
    <row r="13" spans="1:10" ht="15.75" x14ac:dyDescent="0.25">
      <c r="A13" s="7" t="s">
        <v>32</v>
      </c>
      <c r="B13" s="20">
        <v>2.1</v>
      </c>
      <c r="C13" s="5" t="s">
        <v>34</v>
      </c>
      <c r="D13" s="18">
        <f t="shared" si="0"/>
        <v>394299.15</v>
      </c>
      <c r="E13" s="9">
        <v>294613.92</v>
      </c>
      <c r="F13" s="18">
        <f t="shared" si="1"/>
        <v>618689.23199999996</v>
      </c>
      <c r="G13" s="8">
        <v>416795.08</v>
      </c>
      <c r="H13" s="8">
        <f t="shared" si="2"/>
        <v>875269.66800000006</v>
      </c>
      <c r="I13" s="16">
        <v>237729.88030714192</v>
      </c>
      <c r="J13" s="16">
        <f t="shared" si="3"/>
        <v>499232.74864499806</v>
      </c>
    </row>
    <row r="14" spans="1:10" ht="15.75" x14ac:dyDescent="0.25">
      <c r="A14" s="7" t="s">
        <v>37</v>
      </c>
      <c r="B14" s="20">
        <v>7.6</v>
      </c>
      <c r="C14" s="5" t="s">
        <v>39</v>
      </c>
      <c r="D14" s="18">
        <f t="shared" si="0"/>
        <v>23357.536</v>
      </c>
      <c r="E14" s="5" t="s">
        <v>40</v>
      </c>
      <c r="F14" s="18">
        <f t="shared" si="1"/>
        <v>40742.231999999996</v>
      </c>
      <c r="G14" s="8">
        <v>4033</v>
      </c>
      <c r="H14" s="8">
        <f t="shared" si="2"/>
        <v>30650.799999999999</v>
      </c>
      <c r="I14" s="16">
        <v>4914.1224699584718</v>
      </c>
      <c r="J14" s="16">
        <f t="shared" si="3"/>
        <v>37347.330771684385</v>
      </c>
    </row>
    <row r="15" spans="1:10" ht="15.75" x14ac:dyDescent="0.25">
      <c r="A15" s="7" t="s">
        <v>41</v>
      </c>
      <c r="B15" s="20">
        <v>1</v>
      </c>
      <c r="C15" s="5" t="s">
        <v>43</v>
      </c>
      <c r="D15" s="18">
        <f t="shared" si="0"/>
        <v>918778.22</v>
      </c>
      <c r="E15" s="5" t="s">
        <v>44</v>
      </c>
      <c r="F15" s="18">
        <f t="shared" si="1"/>
        <v>1493536.44</v>
      </c>
      <c r="G15" s="8">
        <v>1455693.4</v>
      </c>
      <c r="H15" s="8">
        <f t="shared" si="2"/>
        <v>1455693.4</v>
      </c>
      <c r="I15" s="16">
        <f>Imports!F16</f>
        <v>1501348.46</v>
      </c>
      <c r="J15" s="16">
        <f t="shared" si="3"/>
        <v>1501348.46</v>
      </c>
    </row>
    <row r="16" spans="1:10" ht="15.75" x14ac:dyDescent="0.25">
      <c r="A16" s="7" t="s">
        <v>45</v>
      </c>
      <c r="B16" s="20">
        <v>1.7</v>
      </c>
      <c r="C16" s="5" t="s">
        <v>47</v>
      </c>
      <c r="D16" s="18">
        <f t="shared" si="0"/>
        <v>84042.679000000004</v>
      </c>
      <c r="E16" s="5" t="s">
        <v>48</v>
      </c>
      <c r="F16" s="18">
        <f t="shared" si="1"/>
        <v>118027.95700000001</v>
      </c>
      <c r="G16" s="8">
        <v>123980.19</v>
      </c>
      <c r="H16" s="8">
        <f t="shared" si="2"/>
        <v>210766.323</v>
      </c>
      <c r="I16" s="16">
        <v>61238.921609095312</v>
      </c>
      <c r="J16" s="16">
        <f t="shared" si="3"/>
        <v>104106.16673546203</v>
      </c>
    </row>
    <row r="17" spans="1:10" ht="15.75" x14ac:dyDescent="0.25">
      <c r="A17" s="7" t="s">
        <v>49</v>
      </c>
      <c r="B17" s="20">
        <v>1</v>
      </c>
      <c r="C17" s="5" t="s">
        <v>51</v>
      </c>
      <c r="D17" s="18">
        <f t="shared" si="0"/>
        <v>441585.73</v>
      </c>
      <c r="E17" s="5" t="s">
        <v>52</v>
      </c>
      <c r="F17" s="18">
        <f t="shared" si="1"/>
        <v>527759.49</v>
      </c>
      <c r="G17" s="8">
        <v>294851.78999999998</v>
      </c>
      <c r="H17" s="8">
        <f t="shared" si="2"/>
        <v>294851.78999999998</v>
      </c>
      <c r="I17" s="16">
        <v>332369.18118759169</v>
      </c>
      <c r="J17" s="16">
        <f t="shared" si="3"/>
        <v>332369.18118759169</v>
      </c>
    </row>
    <row r="18" spans="1:10" ht="15.75" x14ac:dyDescent="0.25">
      <c r="A18" s="7" t="s">
        <v>53</v>
      </c>
      <c r="B18" s="20">
        <v>7.6</v>
      </c>
      <c r="C18" s="5">
        <v>396377.37</v>
      </c>
      <c r="D18" s="18">
        <f t="shared" si="0"/>
        <v>3012468.0119999996</v>
      </c>
      <c r="E18" s="5" t="s">
        <v>55</v>
      </c>
      <c r="F18" s="18">
        <f t="shared" si="1"/>
        <v>3191722.5239999997</v>
      </c>
      <c r="G18" s="8">
        <v>201865.13</v>
      </c>
      <c r="H18" s="8">
        <f t="shared" si="2"/>
        <v>1534174.9879999999</v>
      </c>
      <c r="I18" s="16">
        <v>161215.38507215746</v>
      </c>
      <c r="J18" s="16">
        <f t="shared" si="3"/>
        <v>1225236.9265483967</v>
      </c>
    </row>
    <row r="19" spans="1:10" ht="15.75" x14ac:dyDescent="0.25">
      <c r="A19" s="7" t="s">
        <v>56</v>
      </c>
      <c r="B19" s="20">
        <v>7.6</v>
      </c>
      <c r="C19" s="5" t="s">
        <v>57</v>
      </c>
      <c r="D19" s="18">
        <v>0</v>
      </c>
      <c r="E19" s="5" t="s">
        <v>12</v>
      </c>
      <c r="F19" s="18">
        <v>0</v>
      </c>
      <c r="G19" s="8">
        <v>26288</v>
      </c>
      <c r="H19" s="8">
        <f t="shared" si="2"/>
        <v>199788.79999999999</v>
      </c>
      <c r="I19" s="16">
        <v>0</v>
      </c>
      <c r="J19" s="16">
        <f t="shared" si="3"/>
        <v>0</v>
      </c>
    </row>
    <row r="20" spans="1:10" ht="15.75" x14ac:dyDescent="0.25">
      <c r="A20" s="7" t="s">
        <v>58</v>
      </c>
      <c r="B20" s="20">
        <v>1</v>
      </c>
      <c r="C20" s="5" t="s">
        <v>60</v>
      </c>
      <c r="D20" s="18">
        <f>C20*B20</f>
        <v>7337</v>
      </c>
      <c r="E20" s="5" t="s">
        <v>61</v>
      </c>
      <c r="F20" s="18">
        <f>E20*B20</f>
        <v>9310.7900000000009</v>
      </c>
      <c r="G20" s="8">
        <v>379.03</v>
      </c>
      <c r="H20" s="8">
        <f t="shared" si="2"/>
        <v>379.03</v>
      </c>
      <c r="I20" s="16">
        <v>56.000024297000145</v>
      </c>
      <c r="J20" s="16">
        <f t="shared" si="3"/>
        <v>56.000024297000145</v>
      </c>
    </row>
    <row r="21" spans="1:10" ht="15.75" x14ac:dyDescent="0.25">
      <c r="A21" s="7" t="s">
        <v>62</v>
      </c>
      <c r="B21" s="20">
        <v>7.6</v>
      </c>
      <c r="C21" s="5" t="s">
        <v>12</v>
      </c>
      <c r="D21" s="18">
        <v>0</v>
      </c>
      <c r="E21" s="5" t="s">
        <v>63</v>
      </c>
      <c r="F21" s="18">
        <f>E21*B21</f>
        <v>8151.6839999999993</v>
      </c>
      <c r="G21" s="8">
        <v>96</v>
      </c>
      <c r="H21" s="8">
        <f t="shared" si="2"/>
        <v>729.59999999999991</v>
      </c>
      <c r="I21" s="16">
        <v>104.00002345152045</v>
      </c>
      <c r="J21" s="16">
        <f t="shared" si="3"/>
        <v>790.4001782315554</v>
      </c>
    </row>
    <row r="22" spans="1:10" ht="15.75" x14ac:dyDescent="0.25">
      <c r="A22" s="7" t="s">
        <v>64</v>
      </c>
      <c r="B22" s="7">
        <v>0</v>
      </c>
      <c r="C22" s="5" t="s">
        <v>12</v>
      </c>
      <c r="D22" s="18">
        <v>0</v>
      </c>
      <c r="E22" s="5" t="s">
        <v>65</v>
      </c>
      <c r="F22" s="18">
        <v>0</v>
      </c>
      <c r="G22" s="8" t="s">
        <v>12</v>
      </c>
      <c r="H22" s="8">
        <v>0</v>
      </c>
      <c r="I22" s="15">
        <v>0</v>
      </c>
      <c r="J22" s="16">
        <f t="shared" si="3"/>
        <v>0</v>
      </c>
    </row>
    <row r="23" spans="1:10" ht="15.75" x14ac:dyDescent="0.25">
      <c r="A23" s="7" t="s">
        <v>66</v>
      </c>
      <c r="B23" s="20">
        <v>1.7</v>
      </c>
      <c r="C23" s="5" t="s">
        <v>68</v>
      </c>
      <c r="D23" s="18">
        <f>C23*B23</f>
        <v>914319.10900000005</v>
      </c>
      <c r="E23" s="5" t="s">
        <v>102</v>
      </c>
      <c r="F23" s="18">
        <v>0</v>
      </c>
      <c r="G23" s="8">
        <v>460008.61</v>
      </c>
      <c r="H23" s="8">
        <f>G23*B23</f>
        <v>782014.63699999999</v>
      </c>
      <c r="I23" s="16">
        <v>618015.51322001498</v>
      </c>
      <c r="J23" s="16">
        <f t="shared" si="3"/>
        <v>1050626.3724740255</v>
      </c>
    </row>
    <row r="24" spans="1:10" ht="15.75" x14ac:dyDescent="0.25">
      <c r="A24" s="7" t="s">
        <v>69</v>
      </c>
      <c r="B24" s="20">
        <v>6.6</v>
      </c>
      <c r="C24" s="5" t="s">
        <v>71</v>
      </c>
      <c r="D24" s="18">
        <f>C24*B24</f>
        <v>16764000</v>
      </c>
      <c r="E24" s="5" t="s">
        <v>72</v>
      </c>
      <c r="F24" s="18">
        <f t="shared" ref="F24:F30" si="4">E24*B24</f>
        <v>21866183.129999999</v>
      </c>
      <c r="G24" s="8">
        <v>1854274.65</v>
      </c>
      <c r="H24" s="8">
        <f>G24*B24</f>
        <v>12238212.689999999</v>
      </c>
      <c r="I24" s="16">
        <v>3545821.0827644486</v>
      </c>
      <c r="J24" s="16">
        <f t="shared" si="3"/>
        <v>23402419.14624536</v>
      </c>
    </row>
    <row r="25" spans="1:10" ht="15.75" x14ac:dyDescent="0.25">
      <c r="A25" s="7" t="s">
        <v>73</v>
      </c>
      <c r="B25" s="20">
        <v>1</v>
      </c>
      <c r="C25" s="5" t="s">
        <v>12</v>
      </c>
      <c r="D25" s="18">
        <v>0</v>
      </c>
      <c r="E25" s="5" t="s">
        <v>74</v>
      </c>
      <c r="F25" s="18">
        <f t="shared" si="4"/>
        <v>2520000</v>
      </c>
      <c r="G25" s="8">
        <v>2890000</v>
      </c>
      <c r="H25" s="8">
        <f>G25*B25</f>
        <v>2890000</v>
      </c>
      <c r="I25" s="16">
        <v>1158598.7051957317</v>
      </c>
      <c r="J25" s="16">
        <f t="shared" si="3"/>
        <v>1158598.7051957317</v>
      </c>
    </row>
    <row r="26" spans="1:10" ht="15.75" x14ac:dyDescent="0.25">
      <c r="A26" s="7" t="s">
        <v>112</v>
      </c>
      <c r="B26" s="20">
        <v>1</v>
      </c>
      <c r="C26" s="18">
        <v>0</v>
      </c>
      <c r="D26" s="18">
        <f>C26*B26</f>
        <v>0</v>
      </c>
      <c r="E26" s="18">
        <v>0</v>
      </c>
      <c r="F26" s="18">
        <f t="shared" si="4"/>
        <v>0</v>
      </c>
      <c r="G26" s="8">
        <v>0</v>
      </c>
      <c r="H26" s="8">
        <v>0</v>
      </c>
      <c r="I26" s="16">
        <v>7241.2241702611082</v>
      </c>
      <c r="J26" s="16">
        <f t="shared" si="3"/>
        <v>7241.2241702611082</v>
      </c>
    </row>
    <row r="27" spans="1:10" ht="15.75" x14ac:dyDescent="0.25">
      <c r="A27" s="7" t="s">
        <v>75</v>
      </c>
      <c r="B27" s="7">
        <v>7.6</v>
      </c>
      <c r="C27" s="5" t="s">
        <v>77</v>
      </c>
      <c r="D27" s="18">
        <f>C27*B27</f>
        <v>67813.887999999992</v>
      </c>
      <c r="E27" s="5" t="s">
        <v>78</v>
      </c>
      <c r="F27" s="18">
        <f t="shared" si="4"/>
        <v>93865.244000000006</v>
      </c>
      <c r="G27" s="8">
        <v>2448.02</v>
      </c>
      <c r="H27" s="8">
        <f>G27*B27</f>
        <v>18604.951999999997</v>
      </c>
      <c r="I27" s="16">
        <v>345000.93399549363</v>
      </c>
      <c r="J27" s="16">
        <f t="shared" si="3"/>
        <v>2622007.0983657516</v>
      </c>
    </row>
    <row r="28" spans="1:10" ht="15.75" x14ac:dyDescent="0.25">
      <c r="A28" s="7" t="s">
        <v>79</v>
      </c>
      <c r="B28" s="7">
        <v>1</v>
      </c>
      <c r="C28" s="5" t="s">
        <v>81</v>
      </c>
      <c r="D28" s="18">
        <f>C28*B28</f>
        <v>7909004.7000000002</v>
      </c>
      <c r="E28" s="5" t="s">
        <v>82</v>
      </c>
      <c r="F28" s="18">
        <f t="shared" si="4"/>
        <v>9539194.8800000008</v>
      </c>
      <c r="G28" s="8">
        <v>12909464.65</v>
      </c>
      <c r="H28" s="8">
        <f>G28*B28</f>
        <v>12909464.65</v>
      </c>
      <c r="I28" s="16">
        <v>10906591.054249631</v>
      </c>
      <c r="J28" s="16">
        <f t="shared" si="3"/>
        <v>10906591.054249631</v>
      </c>
    </row>
    <row r="29" spans="1:10" ht="15.75" x14ac:dyDescent="0.25">
      <c r="A29" s="7" t="s">
        <v>83</v>
      </c>
      <c r="B29" s="7">
        <v>7.6</v>
      </c>
      <c r="C29" s="5" t="s">
        <v>85</v>
      </c>
      <c r="D29" s="18">
        <f>C29*B29</f>
        <v>2893813.3919999995</v>
      </c>
      <c r="E29" s="5" t="s">
        <v>86</v>
      </c>
      <c r="F29" s="18">
        <f t="shared" si="4"/>
        <v>3064556.5119999996</v>
      </c>
      <c r="G29" s="8">
        <v>154325</v>
      </c>
      <c r="H29" s="8">
        <f>G29*B29</f>
        <v>1172870</v>
      </c>
      <c r="I29" s="16">
        <v>32858.014790836132</v>
      </c>
      <c r="J29" s="16">
        <f t="shared" si="3"/>
        <v>249720.91241035459</v>
      </c>
    </row>
    <row r="30" spans="1:10" ht="15.75" x14ac:dyDescent="0.25">
      <c r="A30" s="7" t="s">
        <v>87</v>
      </c>
      <c r="B30" s="7">
        <v>7.4</v>
      </c>
      <c r="C30" s="5" t="s">
        <v>89</v>
      </c>
      <c r="D30" s="18">
        <f>C30*B30</f>
        <v>12536389.209999999</v>
      </c>
      <c r="E30" s="5" t="s">
        <v>90</v>
      </c>
      <c r="F30" s="18">
        <f t="shared" si="4"/>
        <v>16146923.802000001</v>
      </c>
      <c r="G30" s="8">
        <v>2534516.21</v>
      </c>
      <c r="H30" s="8">
        <f>G30*B30</f>
        <v>18755419.954</v>
      </c>
      <c r="I30" s="16">
        <v>2054693.0474831429</v>
      </c>
      <c r="J30" s="16">
        <f t="shared" si="3"/>
        <v>15204728.551375259</v>
      </c>
    </row>
    <row r="31" spans="1:10" ht="15.75" x14ac:dyDescent="0.25">
      <c r="A31" s="6" t="s">
        <v>91</v>
      </c>
      <c r="B31" s="6"/>
      <c r="C31" s="4" t="s">
        <v>93</v>
      </c>
      <c r="D31" s="21">
        <f>SUM(D5:D30)</f>
        <v>56572592.82</v>
      </c>
      <c r="E31" s="4" t="s">
        <v>94</v>
      </c>
      <c r="F31" s="21">
        <f>SUM(F5:F30)</f>
        <v>70032376.752000004</v>
      </c>
      <c r="G31" s="10">
        <f>SUM(G5:G30)</f>
        <v>25775260.560000002</v>
      </c>
      <c r="H31" s="10">
        <f>SUM(H5:H30)</f>
        <v>63888126.501000002</v>
      </c>
      <c r="I31" s="17">
        <f>SUM(I5:I30)</f>
        <v>22863837.179438882</v>
      </c>
      <c r="J31" s="17">
        <f>SUM(J5:J30)</f>
        <v>66451580.56686531</v>
      </c>
    </row>
  </sheetData>
  <mergeCells count="2">
    <mergeCell ref="B3:B4"/>
    <mergeCell ref="C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workbookViewId="0">
      <selection activeCell="P25" sqref="P25"/>
    </sheetView>
  </sheetViews>
  <sheetFormatPr defaultRowHeight="15" x14ac:dyDescent="0.25"/>
  <cols>
    <col min="1" max="1" width="24.5703125" customWidth="1"/>
    <col min="2" max="2" width="15.85546875" customWidth="1"/>
    <col min="3" max="3" width="11.7109375" customWidth="1"/>
    <col min="4" max="4" width="16" customWidth="1"/>
    <col min="5" max="5" width="13.5703125" customWidth="1"/>
  </cols>
  <sheetData>
    <row r="2" spans="1:5" ht="15.75" thickBot="1" x14ac:dyDescent="0.3"/>
    <row r="3" spans="1:5" ht="15.75" customHeight="1" thickBot="1" x14ac:dyDescent="0.3">
      <c r="A3" s="35"/>
      <c r="B3" s="50" t="s">
        <v>125</v>
      </c>
      <c r="C3" s="51"/>
      <c r="D3" s="50" t="s">
        <v>126</v>
      </c>
      <c r="E3" s="52"/>
    </row>
    <row r="4" spans="1:5" ht="15.75" customHeight="1" thickBot="1" x14ac:dyDescent="0.3">
      <c r="A4" s="31" t="s">
        <v>119</v>
      </c>
      <c r="B4" s="36" t="s">
        <v>120</v>
      </c>
      <c r="C4" s="37" t="s">
        <v>121</v>
      </c>
      <c r="D4" s="36" t="s">
        <v>120</v>
      </c>
      <c r="E4" s="37" t="s">
        <v>121</v>
      </c>
    </row>
    <row r="5" spans="1:5" x14ac:dyDescent="0.25">
      <c r="A5" s="19" t="s">
        <v>1</v>
      </c>
      <c r="B5" s="32">
        <v>26421.599999999999</v>
      </c>
      <c r="C5" s="32">
        <f>B5/B34</f>
        <v>1.5014103680155039E-2</v>
      </c>
      <c r="D5" s="38">
        <v>23685.4</v>
      </c>
      <c r="E5" s="38">
        <f>D5/D34</f>
        <v>1.366614826574776E-2</v>
      </c>
    </row>
    <row r="6" spans="1:5" x14ac:dyDescent="0.25">
      <c r="A6" s="19" t="s">
        <v>5</v>
      </c>
      <c r="B6" s="32">
        <v>4908.95</v>
      </c>
      <c r="C6" s="32">
        <f>B6/B34</f>
        <v>2.7895163147083099E-3</v>
      </c>
      <c r="D6" s="38">
        <v>582.5</v>
      </c>
      <c r="E6" s="38">
        <f>D6/D34</f>
        <v>3.3609444488157559E-4</v>
      </c>
    </row>
    <row r="7" spans="1:5" x14ac:dyDescent="0.25">
      <c r="A7" s="19" t="s">
        <v>9</v>
      </c>
      <c r="B7" s="32">
        <v>96</v>
      </c>
      <c r="C7" s="32">
        <v>0</v>
      </c>
      <c r="D7" s="38">
        <v>750</v>
      </c>
      <c r="E7" s="38">
        <f>D7/D34</f>
        <v>4.3273962860288699E-4</v>
      </c>
    </row>
    <row r="8" spans="1:5" x14ac:dyDescent="0.25">
      <c r="A8" s="19" t="s">
        <v>11</v>
      </c>
      <c r="B8" s="32">
        <v>0</v>
      </c>
      <c r="C8" s="32">
        <v>0</v>
      </c>
      <c r="D8" s="40">
        <v>16000</v>
      </c>
      <c r="E8" s="38">
        <f>D8/D34</f>
        <v>9.2317787435282558E-3</v>
      </c>
    </row>
    <row r="9" spans="1:5" x14ac:dyDescent="0.25">
      <c r="A9" s="19" t="s">
        <v>16</v>
      </c>
      <c r="B9" s="32">
        <v>40624.35</v>
      </c>
      <c r="C9" s="32">
        <f>B9/B34</f>
        <v>2.308483221451034E-2</v>
      </c>
      <c r="D9" s="38">
        <v>32756.52</v>
      </c>
      <c r="E9" s="38">
        <f>D9/D34</f>
        <v>1.8900059065497386E-2</v>
      </c>
    </row>
    <row r="10" spans="1:5" x14ac:dyDescent="0.25">
      <c r="A10" s="19" t="s">
        <v>20</v>
      </c>
      <c r="B10" s="32">
        <v>865.76</v>
      </c>
      <c r="C10" s="32">
        <f>B10/B34</f>
        <v>4.9196908598007037E-4</v>
      </c>
      <c r="D10" s="40">
        <v>1095.6099999999999</v>
      </c>
      <c r="E10" s="38">
        <f>D10/D34</f>
        <v>6.3215181932481195E-4</v>
      </c>
    </row>
    <row r="11" spans="1:5" x14ac:dyDescent="0.25">
      <c r="A11" s="19" t="s">
        <v>24</v>
      </c>
      <c r="B11" s="32">
        <f>2148.41+572</f>
        <v>2720.41</v>
      </c>
      <c r="C11" s="32">
        <f>B11/B34</f>
        <v>1.5458760178236961E-3</v>
      </c>
      <c r="D11" s="40">
        <v>1621.23</v>
      </c>
      <c r="E11" s="38">
        <f>D11/D34</f>
        <v>9.3542729077314467E-4</v>
      </c>
    </row>
    <row r="12" spans="1:5" x14ac:dyDescent="0.25">
      <c r="A12" s="19" t="s">
        <v>28</v>
      </c>
      <c r="B12" s="32">
        <v>4214.12</v>
      </c>
      <c r="C12" s="32">
        <f>B12/B34</f>
        <v>2.3946783919450358E-3</v>
      </c>
      <c r="D12" s="40">
        <v>16072.04</v>
      </c>
      <c r="E12" s="38">
        <f>D12/D34</f>
        <v>9.2733448273209923E-3</v>
      </c>
    </row>
    <row r="13" spans="1:5" x14ac:dyDescent="0.25">
      <c r="A13" s="19" t="s">
        <v>32</v>
      </c>
      <c r="B13" s="32">
        <v>6978.36</v>
      </c>
      <c r="C13" s="32">
        <f>B13/B34</f>
        <v>3.9654608561724772E-3</v>
      </c>
      <c r="D13" s="40">
        <v>8974.7999999999993</v>
      </c>
      <c r="E13" s="38">
        <f>D13/D34</f>
        <v>5.1783354917135866E-3</v>
      </c>
    </row>
    <row r="14" spans="1:5" x14ac:dyDescent="0.25">
      <c r="A14" s="19" t="s">
        <v>37</v>
      </c>
      <c r="B14" s="32">
        <v>106.8</v>
      </c>
      <c r="C14" s="32">
        <f>B14/B34</f>
        <v>6.0689219163130096E-5</v>
      </c>
      <c r="D14" s="40">
        <v>164.4</v>
      </c>
      <c r="E14" s="38">
        <f>D14/D34</f>
        <v>9.4856526589752829E-5</v>
      </c>
    </row>
    <row r="15" spans="1:5" x14ac:dyDescent="0.25">
      <c r="A15" s="19" t="s">
        <v>41</v>
      </c>
      <c r="B15" s="32">
        <v>144484.26</v>
      </c>
      <c r="C15" s="32">
        <f>B15/B34</f>
        <v>8.2103341954706671E-2</v>
      </c>
      <c r="D15" s="40">
        <v>306938</v>
      </c>
      <c r="E15" s="38">
        <f>D15/D34</f>
        <v>0.17709898149881725</v>
      </c>
    </row>
    <row r="16" spans="1:5" x14ac:dyDescent="0.25">
      <c r="A16" s="19" t="s">
        <v>45</v>
      </c>
      <c r="B16" s="32">
        <v>1505</v>
      </c>
      <c r="C16" s="32">
        <f>B16/B34</f>
        <v>8.5521792921826594E-4</v>
      </c>
      <c r="D16" s="40">
        <v>10089</v>
      </c>
      <c r="E16" s="38">
        <f>D16/D34</f>
        <v>5.8212134839660361E-3</v>
      </c>
    </row>
    <row r="17" spans="1:5" x14ac:dyDescent="0.25">
      <c r="A17" s="19" t="s">
        <v>49</v>
      </c>
      <c r="B17" s="32">
        <v>27735.5</v>
      </c>
      <c r="C17" s="32">
        <f>B17/B34</f>
        <v>1.5760728821151638E-2</v>
      </c>
      <c r="D17" s="40">
        <v>23112.65</v>
      </c>
      <c r="E17" s="38">
        <f>D17/D34</f>
        <v>1.3335679436038023E-2</v>
      </c>
    </row>
    <row r="18" spans="1:5" x14ac:dyDescent="0.25">
      <c r="A18" s="19" t="s">
        <v>103</v>
      </c>
      <c r="B18" s="32">
        <v>2531.4</v>
      </c>
      <c r="C18" s="32">
        <f>B18/B34</f>
        <v>1.4384708744339656E-3</v>
      </c>
      <c r="D18" s="40">
        <v>7021.8</v>
      </c>
      <c r="E18" s="38">
        <f>D18/D34</f>
        <v>4.0514814988316696E-3</v>
      </c>
    </row>
    <row r="19" spans="1:5" x14ac:dyDescent="0.25">
      <c r="A19" s="19" t="s">
        <v>104</v>
      </c>
      <c r="B19" s="32">
        <v>0</v>
      </c>
      <c r="C19" s="32">
        <f>B19/B34</f>
        <v>0</v>
      </c>
      <c r="D19" s="41">
        <v>0</v>
      </c>
      <c r="E19" s="38">
        <f>D19/D34</f>
        <v>0</v>
      </c>
    </row>
    <row r="20" spans="1:5" x14ac:dyDescent="0.25">
      <c r="A20" s="19" t="s">
        <v>122</v>
      </c>
      <c r="B20" s="24">
        <v>0</v>
      </c>
      <c r="C20" s="32">
        <f>B20/B34</f>
        <v>0</v>
      </c>
      <c r="D20" s="38">
        <v>0</v>
      </c>
      <c r="E20" s="38">
        <f>D20/D34</f>
        <v>0</v>
      </c>
    </row>
    <row r="21" spans="1:5" x14ac:dyDescent="0.25">
      <c r="A21" s="19" t="s">
        <v>105</v>
      </c>
      <c r="B21" s="32">
        <v>0</v>
      </c>
      <c r="C21" s="32">
        <f>B21/B34</f>
        <v>0</v>
      </c>
      <c r="D21" s="38">
        <v>0</v>
      </c>
      <c r="E21" s="38">
        <f>D21/D34</f>
        <v>0</v>
      </c>
    </row>
    <row r="22" spans="1:5" x14ac:dyDescent="0.25">
      <c r="A22" s="19" t="s">
        <v>106</v>
      </c>
      <c r="B22" s="32">
        <v>1350</v>
      </c>
      <c r="C22" s="32">
        <f>B22/B34</f>
        <v>7.6713900627552092E-4</v>
      </c>
      <c r="D22" s="40">
        <v>2233.5</v>
      </c>
      <c r="E22" s="38">
        <f>D22/D34</f>
        <v>1.2886986139793975E-3</v>
      </c>
    </row>
    <row r="23" spans="1:5" x14ac:dyDescent="0.25">
      <c r="A23" s="19" t="s">
        <v>107</v>
      </c>
      <c r="B23" s="32">
        <v>98920</v>
      </c>
      <c r="C23" s="32">
        <f>B23/B34</f>
        <v>5.6211400370944097E-2</v>
      </c>
      <c r="D23" s="38">
        <v>0</v>
      </c>
      <c r="E23" s="38">
        <f>D23/D34</f>
        <v>0</v>
      </c>
    </row>
    <row r="24" spans="1:5" x14ac:dyDescent="0.25">
      <c r="A24" s="19" t="s">
        <v>66</v>
      </c>
      <c r="B24" s="32">
        <v>121369.28</v>
      </c>
      <c r="C24" s="32">
        <f>B24/B34</f>
        <v>6.8968228778944776E-2</v>
      </c>
      <c r="D24" s="40">
        <v>34088</v>
      </c>
      <c r="E24" s="38">
        <f>D24/D34</f>
        <v>1.966830461308695E-2</v>
      </c>
    </row>
    <row r="25" spans="1:5" x14ac:dyDescent="0.25">
      <c r="A25" s="19" t="s">
        <v>123</v>
      </c>
      <c r="B25" s="32">
        <v>207266.05</v>
      </c>
      <c r="C25" s="32">
        <f>B25/B34</f>
        <v>0.11777916417159438</v>
      </c>
      <c r="D25" s="40">
        <v>288423.52</v>
      </c>
      <c r="E25" s="38">
        <f>D25/D34</f>
        <v>0.16641638256684982</v>
      </c>
    </row>
    <row r="26" spans="1:5" x14ac:dyDescent="0.25">
      <c r="A26" s="19" t="s">
        <v>73</v>
      </c>
      <c r="B26" s="32">
        <v>0</v>
      </c>
      <c r="C26" s="32">
        <f>B26/B34</f>
        <v>0</v>
      </c>
      <c r="D26" s="38">
        <v>0</v>
      </c>
      <c r="E26" s="38">
        <f>D26/D34</f>
        <v>0</v>
      </c>
    </row>
    <row r="27" spans="1:5" x14ac:dyDescent="0.25">
      <c r="A27" s="19" t="s">
        <v>108</v>
      </c>
      <c r="B27" s="32">
        <v>0</v>
      </c>
      <c r="C27" s="32">
        <f>B27/B34</f>
        <v>0</v>
      </c>
      <c r="D27" s="38">
        <v>0</v>
      </c>
      <c r="E27" s="38">
        <f>D27/D34</f>
        <v>0</v>
      </c>
    </row>
    <row r="28" spans="1:5" x14ac:dyDescent="0.25">
      <c r="A28" s="19" t="s">
        <v>112</v>
      </c>
      <c r="B28" s="32">
        <v>751.72</v>
      </c>
      <c r="C28" s="32">
        <f>B28/B34</f>
        <v>4.2716572873884045E-4</v>
      </c>
      <c r="D28" s="40">
        <v>1582</v>
      </c>
      <c r="E28" s="38">
        <f>D28/D34</f>
        <v>9.1279212326635627E-4</v>
      </c>
    </row>
    <row r="29" spans="1:5" x14ac:dyDescent="0.25">
      <c r="A29" s="19" t="s">
        <v>109</v>
      </c>
      <c r="B29" s="32">
        <v>0</v>
      </c>
      <c r="C29" s="32">
        <f>B29/B34</f>
        <v>0</v>
      </c>
      <c r="D29" s="40">
        <v>0</v>
      </c>
      <c r="E29" s="38">
        <f>D29/D34</f>
        <v>0</v>
      </c>
    </row>
    <row r="30" spans="1:5" x14ac:dyDescent="0.25">
      <c r="A30" s="19" t="s">
        <v>110</v>
      </c>
      <c r="B30" s="32">
        <v>10044.1</v>
      </c>
      <c r="C30" s="32">
        <f>B30/B34</f>
        <v>5.7075710318014519E-3</v>
      </c>
      <c r="D30" s="40">
        <v>1700</v>
      </c>
      <c r="E30" s="38">
        <f>D30/D34</f>
        <v>9.8087649149987714E-4</v>
      </c>
    </row>
    <row r="31" spans="1:5" x14ac:dyDescent="0.25">
      <c r="A31" s="19" t="s">
        <v>79</v>
      </c>
      <c r="B31" s="32">
        <v>869587.36</v>
      </c>
      <c r="C31" s="32">
        <f>B31/B34</f>
        <v>0.49414398757048422</v>
      </c>
      <c r="D31" s="40">
        <v>765876.5</v>
      </c>
      <c r="E31" s="38">
        <f>D31/D34</f>
        <v>0.44190014955423867</v>
      </c>
    </row>
    <row r="32" spans="1:5" x14ac:dyDescent="0.25">
      <c r="A32" s="19" t="s">
        <v>124</v>
      </c>
      <c r="B32" s="32">
        <v>200</v>
      </c>
      <c r="C32" s="32">
        <f>B32/B34</f>
        <v>1.1365022315192902E-4</v>
      </c>
      <c r="D32" s="38">
        <v>0</v>
      </c>
      <c r="E32" s="38">
        <f>D32/D34</f>
        <v>0</v>
      </c>
    </row>
    <row r="33" spans="1:5" x14ac:dyDescent="0.25">
      <c r="A33" s="19" t="s">
        <v>87</v>
      </c>
      <c r="B33" s="32">
        <v>187104.35</v>
      </c>
      <c r="C33" s="32">
        <f>B33/B34</f>
        <v>0.10632225565098316</v>
      </c>
      <c r="D33" s="40">
        <v>190376.32000000001</v>
      </c>
      <c r="E33" s="38">
        <f>D33/D34</f>
        <v>0.10984450401544583</v>
      </c>
    </row>
    <row r="34" spans="1:5" x14ac:dyDescent="0.25">
      <c r="A34" s="33" t="s">
        <v>101</v>
      </c>
      <c r="B34" s="34">
        <f t="shared" ref="B34:C34" si="0">SUM(B5:B33)</f>
        <v>1759785.37</v>
      </c>
      <c r="C34" s="34">
        <f t="shared" si="0"/>
        <v>0.99994544789288708</v>
      </c>
      <c r="D34" s="39">
        <f>SUM(D5:D33)</f>
        <v>1733143.79</v>
      </c>
      <c r="E34" s="39">
        <f>SUM(E5:E33)</f>
        <v>1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Consumption</vt:lpstr>
      <vt:lpstr>Imports</vt:lpstr>
      <vt:lpstr>Liquid Milk Equivalents</vt:lpstr>
      <vt:lpstr>Jan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Mcebo19</dc:creator>
  <cp:lastModifiedBy>ITAdmin</cp:lastModifiedBy>
  <cp:lastPrinted>2016-08-10T12:37:59Z</cp:lastPrinted>
  <dcterms:created xsi:type="dcterms:W3CDTF">2016-08-10T07:05:57Z</dcterms:created>
  <dcterms:modified xsi:type="dcterms:W3CDTF">2017-03-08T06:26:41Z</dcterms:modified>
</cp:coreProperties>
</file>